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车辆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<sst xmlns="http://schemas.openxmlformats.org/spreadsheetml/2006/main" count="57" uniqueCount="53">
  <si>
    <t>金额单位：人民币元</t>
  </si>
  <si>
    <t>生产厂家</t>
  </si>
  <si>
    <t>数量</t>
  </si>
  <si>
    <t>购置日期</t>
  </si>
  <si>
    <t>启用日期</t>
  </si>
  <si>
    <t>已行驶里程（公里）</t>
  </si>
  <si>
    <t>账面价值</t>
  </si>
  <si>
    <t>调整后账面值</t>
  </si>
  <si>
    <t>评估价值</t>
  </si>
  <si>
    <t>备注</t>
  </si>
  <si>
    <t>原值</t>
  </si>
  <si>
    <t>净值</t>
  </si>
  <si>
    <t>本页小计</t>
  </si>
  <si>
    <t>评估人员：</t>
  </si>
  <si>
    <r>
      <t>表</t>
    </r>
    <r>
      <rPr>
        <sz val="9"/>
        <rFont val="Times New Roman"/>
        <family val="1"/>
      </rPr>
      <t>5- 2- 2</t>
    </r>
  </si>
  <si>
    <r>
      <t>共</t>
    </r>
    <r>
      <rPr>
        <sz val="9"/>
        <rFont val="Times New Roman"/>
        <family val="1"/>
      </rPr>
      <t xml:space="preserve">  </t>
    </r>
    <r>
      <rPr>
        <sz val="9"/>
        <rFont val="仿宋_GB2312"/>
        <family val="3"/>
      </rPr>
      <t>页第</t>
    </r>
    <r>
      <rPr>
        <sz val="9"/>
        <rFont val="Times New Roman"/>
        <family val="1"/>
      </rPr>
      <t xml:space="preserve">  </t>
    </r>
    <r>
      <rPr>
        <sz val="9"/>
        <rFont val="仿宋_GB2312"/>
        <family val="3"/>
      </rPr>
      <t>页</t>
    </r>
  </si>
  <si>
    <r>
      <t>序</t>
    </r>
    <r>
      <rPr>
        <sz val="9"/>
        <rFont val="Times New Roman"/>
        <family val="1"/>
      </rPr>
      <t xml:space="preserve">   </t>
    </r>
    <r>
      <rPr>
        <sz val="9"/>
        <rFont val="仿宋_GB2312"/>
        <family val="3"/>
      </rPr>
      <t>号</t>
    </r>
  </si>
  <si>
    <r>
      <t>车辆名称</t>
    </r>
    <r>
      <rPr>
        <sz val="9"/>
        <rFont val="Times New Roman"/>
        <family val="1"/>
      </rPr>
      <t xml:space="preserve">   </t>
    </r>
    <r>
      <rPr>
        <sz val="9"/>
        <rFont val="仿宋_GB2312"/>
        <family val="3"/>
      </rPr>
      <t>及规格型号</t>
    </r>
  </si>
  <si>
    <r>
      <t>增值率</t>
    </r>
    <r>
      <rPr>
        <sz val="9"/>
        <rFont val="Times New Roman"/>
        <family val="1"/>
      </rPr>
      <t>%</t>
    </r>
  </si>
  <si>
    <r>
      <t>成新率</t>
    </r>
    <r>
      <rPr>
        <sz val="9"/>
        <rFont val="Times New Roman"/>
        <family val="1"/>
      </rPr>
      <t>%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</si>
  <si>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仿宋_GB2312"/>
        <family val="3"/>
      </rPr>
      <t>计</t>
    </r>
  </si>
  <si>
    <t>资产占有单位填表人：</t>
  </si>
  <si>
    <t>单位</t>
  </si>
  <si>
    <t>辆</t>
  </si>
  <si>
    <t>证载权利人</t>
  </si>
  <si>
    <t>含税购置价</t>
  </si>
  <si>
    <t>不含税购置价</t>
  </si>
  <si>
    <t>重置成本</t>
  </si>
  <si>
    <t>经济耐用年限</t>
  </si>
  <si>
    <t>已使用年</t>
  </si>
  <si>
    <t>尚可使用年限</t>
  </si>
  <si>
    <t>按使用年限计算的成新率</t>
  </si>
  <si>
    <t>可行驶里程</t>
  </si>
  <si>
    <t xml:space="preserve">已行驶里程 </t>
  </si>
  <si>
    <t>按行驶里程计算的成新率</t>
  </si>
  <si>
    <r>
      <t>成新率</t>
    </r>
    <r>
      <rPr>
        <sz val="10"/>
        <rFont val="Times New Roman"/>
        <family val="1"/>
      </rPr>
      <t>%</t>
    </r>
  </si>
  <si>
    <t>综合成新率</t>
  </si>
  <si>
    <t>评估价</t>
  </si>
  <si>
    <t>原值增值率%</t>
  </si>
  <si>
    <t>增值率%</t>
  </si>
  <si>
    <t>固定资产——车辆清查评估明细表</t>
  </si>
  <si>
    <t>评估基准日：2018年9月10日</t>
  </si>
  <si>
    <t>填表日期：2018年9月10日</t>
  </si>
  <si>
    <t>鲁BL9521</t>
  </si>
  <si>
    <t>金旅XML6700J23</t>
  </si>
  <si>
    <t>资产占有单位名称：青岛聚电子有限公司</t>
  </si>
  <si>
    <t>车辆牌号</t>
  </si>
  <si>
    <t>厦门金龙旅行车有限公司</t>
  </si>
  <si>
    <t>青岛聚电子有限公司</t>
  </si>
  <si>
    <t>购置税</t>
  </si>
  <si>
    <t>上牌费</t>
  </si>
  <si>
    <t>成新率调整</t>
  </si>
  <si>
    <t>棕黄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</si>
</sst>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/d"/>
    <numFmt numFmtId="178" formatCode="#,##0.00_ "/>
    <numFmt numFmtId="179" formatCode="0_ "/>
    <numFmt numFmtId="180" formatCode="0_);[Red]\(0\)"/>
    <numFmt numFmtId="181" formatCode="_ * #,##0.000_ ;_ * \-#,##0.000_ ;_ * &quot;-&quot;??_ ;_ @_ "/>
    <numFmt numFmtId="182" formatCode="#,##0_);[Red]\(#,##0\)"/>
    <numFmt numFmtId="183" formatCode="0.00_ "/>
    <numFmt numFmtId="184" formatCode="0;[Red]0"/>
    <numFmt numFmtId="185" formatCode="#,##0;[Red]#,##0"/>
    <numFmt numFmtId="186" formatCode="_ * #,##0_ ;_ * \-#,##0_ ;_ * &quot;-&quot;??_ ;_ @_ "/>
    <numFmt numFmtId="187" formatCode="m/d"/>
    <numFmt numFmtId="188" formatCode="yyyy&quot;年&quot;m&quot;月&quot;;@"/>
    <numFmt numFmtId="189" formatCode="#,##0.0;[Red]\-#,##0.0"/>
    <numFmt numFmtId="190" formatCode="mmm/yyyy"/>
    <numFmt numFmtId="191" formatCode="_(* #,##0.00_);_(* \(#,##0.00\);_(* &quot;-&quot;??_);_(@_)"/>
    <numFmt numFmtId="192" formatCode="hh:mm:ss"/>
    <numFmt numFmtId="193" formatCode="[$-804]yyyy&quot;年&quot;m&quot;月&quot;d&quot;日&quot;dddd"/>
    <numFmt numFmtId="194" formatCode="#,##0.0_);[Red]\(#,##0.0\)"/>
    <numFmt numFmtId="195" formatCode="#,##0.00_);[Red]\(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仿宋_GB2312"/>
      <family val="3"/>
    </font>
    <font>
      <sz val="9"/>
      <name val="Times New Roman"/>
      <family val="1"/>
    </font>
    <font>
      <sz val="10"/>
      <name val="宋体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191" fontId="16" fillId="0" borderId="0" applyFont="0" applyFill="0" applyBorder="0" applyAlignment="0" applyProtection="0"/>
    <xf numFmtId="43" fontId="16" fillId="0" borderId="0" applyProtection="0">
      <alignment/>
    </xf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176" fontId="23" fillId="0" borderId="10" xfId="52" applyNumberFormat="1" applyFont="1" applyBorder="1" applyAlignment="1">
      <alignment horizontal="right" vertical="center"/>
    </xf>
    <xf numFmtId="182" fontId="23" fillId="0" borderId="10" xfId="52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NumberFormat="1" applyFont="1" applyBorder="1" applyAlignment="1">
      <alignment horizontal="right" vertical="center"/>
    </xf>
    <xf numFmtId="176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4" fontId="23" fillId="0" borderId="10" xfId="0" applyNumberFormat="1" applyFont="1" applyBorder="1" applyAlignment="1">
      <alignment horizontal="center" vertical="center"/>
    </xf>
    <xf numFmtId="195" fontId="23" fillId="0" borderId="10" xfId="52" applyNumberFormat="1" applyFont="1" applyBorder="1" applyAlignment="1">
      <alignment horizontal="right" vertical="center"/>
    </xf>
    <xf numFmtId="195" fontId="23" fillId="0" borderId="10" xfId="0" applyNumberFormat="1" applyFont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191" fontId="26" fillId="0" borderId="10" xfId="53" applyFont="1" applyFill="1" applyBorder="1" applyAlignment="1">
      <alignment vertical="center"/>
    </xf>
    <xf numFmtId="191" fontId="25" fillId="0" borderId="10" xfId="53" applyFont="1" applyFill="1" applyBorder="1" applyAlignment="1">
      <alignment horizontal="center" vertical="center"/>
    </xf>
    <xf numFmtId="0" fontId="25" fillId="0" borderId="10" xfId="41" applyFont="1" applyFill="1" applyBorder="1" applyAlignment="1">
      <alignment horizontal="center" vertical="center"/>
      <protection/>
    </xf>
    <xf numFmtId="191" fontId="25" fillId="0" borderId="10" xfId="41" applyNumberFormat="1" applyFont="1" applyFill="1" applyBorder="1" applyAlignment="1">
      <alignment horizontal="center" vertical="center"/>
      <protection/>
    </xf>
    <xf numFmtId="9" fontId="25" fillId="0" borderId="10" xfId="34" applyFont="1" applyFill="1" applyBorder="1" applyAlignment="1">
      <alignment horizontal="center" vertical="center"/>
    </xf>
    <xf numFmtId="179" fontId="25" fillId="0" borderId="10" xfId="34" applyNumberFormat="1" applyFont="1" applyFill="1" applyBorder="1" applyAlignment="1">
      <alignment horizontal="center" vertical="center"/>
    </xf>
    <xf numFmtId="179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horizontal="right" vertical="center"/>
    </xf>
    <xf numFmtId="0" fontId="25" fillId="0" borderId="10" xfId="53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91" fontId="25" fillId="0" borderId="10" xfId="53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17" xfId="0" applyFont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千位分隔 3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271;&#20140;&#30005;&#24433;&#23398;&#38498;&#29616;&#20195;&#21019;&#24847;&#23186;&#20307;&#23398;&#384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KOANC"/>
      <sheetName val="基本情况"/>
      <sheetName val="固定资产清查评估汇总表"/>
      <sheetName val="固定资产—房屋建筑物"/>
      <sheetName val="固定资产—构筑物及其他辅助设施"/>
      <sheetName val="固定资产—管道和沟槽"/>
      <sheetName val="固定资产—机器设备"/>
      <sheetName val="固定资产—车辆"/>
      <sheetName val="固定资产—电子设备"/>
      <sheetName val="工程物资"/>
      <sheetName val="在建工程—土建工程"/>
      <sheetName val="在建工程—设备安装工程"/>
      <sheetName val="土地使用权"/>
    </sheetNames>
    <sheetDataSet>
      <sheetData sheetId="1">
        <row r="6">
          <cell r="A6" t="str">
            <v>评估人员：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PageLayoutView="0" workbookViewId="0" topLeftCell="H1">
      <selection activeCell="R7" sqref="R7"/>
    </sheetView>
  </sheetViews>
  <sheetFormatPr defaultColWidth="9.00390625" defaultRowHeight="14.25"/>
  <cols>
    <col min="1" max="1" width="4.125" style="2" customWidth="1"/>
    <col min="2" max="2" width="8.375" style="2" customWidth="1"/>
    <col min="3" max="3" width="15.75390625" style="2" customWidth="1"/>
    <col min="4" max="4" width="17.50390625" style="2" customWidth="1"/>
    <col min="5" max="6" width="4.50390625" style="2" customWidth="1"/>
    <col min="7" max="7" width="7.875" style="2" customWidth="1"/>
    <col min="8" max="8" width="4.25390625" style="2" customWidth="1"/>
    <col min="9" max="9" width="8.125" style="2" customWidth="1"/>
    <col min="10" max="10" width="6.75390625" style="2" customWidth="1"/>
    <col min="11" max="11" width="6.375" style="2" customWidth="1"/>
    <col min="12" max="12" width="7.125" style="2" hidden="1" customWidth="1"/>
    <col min="13" max="13" width="6.75390625" style="2" hidden="1" customWidth="1"/>
    <col min="14" max="14" width="11.125" style="2" customWidth="1"/>
    <col min="15" max="15" width="4.625" style="2" customWidth="1"/>
    <col min="16" max="16" width="11.75390625" style="2" customWidth="1"/>
    <col min="17" max="17" width="5.625" style="2" customWidth="1"/>
    <col min="18" max="18" width="9.25390625" style="2" customWidth="1"/>
    <col min="19" max="19" width="9.00390625" style="2" customWidth="1"/>
    <col min="20" max="20" width="16.50390625" style="2" customWidth="1"/>
    <col min="21" max="21" width="10.25390625" style="2" customWidth="1"/>
    <col min="22" max="22" width="11.75390625" style="2" customWidth="1"/>
    <col min="23" max="23" width="10.625" style="2" customWidth="1"/>
    <col min="24" max="24" width="9.00390625" style="2" customWidth="1"/>
    <col min="25" max="25" width="12.625" style="2" customWidth="1"/>
    <col min="26" max="35" width="9.00390625" style="2" customWidth="1"/>
    <col min="36" max="36" width="11.375" style="2" customWidth="1"/>
    <col min="37" max="16384" width="9.00390625" style="2" customWidth="1"/>
  </cols>
  <sheetData>
    <row r="1" spans="1:18" s="1" customFormat="1" ht="33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8:18" ht="15" customHeight="1">
      <c r="H2" s="28" t="s">
        <v>41</v>
      </c>
      <c r="I2" s="28"/>
      <c r="J2" s="28"/>
      <c r="K2" s="28"/>
      <c r="L2" s="28"/>
      <c r="M2" s="28"/>
      <c r="N2" s="28"/>
      <c r="P2" s="29" t="s">
        <v>14</v>
      </c>
      <c r="Q2" s="29"/>
      <c r="R2" s="29"/>
    </row>
    <row r="3" spans="16:18" ht="15" customHeight="1">
      <c r="P3" s="29" t="s">
        <v>15</v>
      </c>
      <c r="Q3" s="29"/>
      <c r="R3" s="29"/>
    </row>
    <row r="4" spans="1:18" ht="15" customHeight="1">
      <c r="A4" s="33" t="s">
        <v>45</v>
      </c>
      <c r="B4" s="33"/>
      <c r="C4" s="33"/>
      <c r="D4" s="33"/>
      <c r="E4" s="33"/>
      <c r="F4" s="33"/>
      <c r="P4" s="34" t="s">
        <v>0</v>
      </c>
      <c r="Q4" s="34"/>
      <c r="R4" s="34"/>
    </row>
    <row r="5" spans="1:38" s="3" customFormat="1" ht="15" customHeight="1">
      <c r="A5" s="25" t="s">
        <v>16</v>
      </c>
      <c r="B5" s="25" t="s">
        <v>46</v>
      </c>
      <c r="C5" s="25" t="s">
        <v>17</v>
      </c>
      <c r="D5" s="25" t="s">
        <v>1</v>
      </c>
      <c r="E5" s="25" t="s">
        <v>2</v>
      </c>
      <c r="F5" s="25" t="s">
        <v>22</v>
      </c>
      <c r="G5" s="25" t="s">
        <v>3</v>
      </c>
      <c r="H5" s="25" t="s">
        <v>4</v>
      </c>
      <c r="I5" s="25" t="s">
        <v>5</v>
      </c>
      <c r="J5" s="30" t="s">
        <v>6</v>
      </c>
      <c r="K5" s="31"/>
      <c r="L5" s="30" t="s">
        <v>7</v>
      </c>
      <c r="M5" s="31"/>
      <c r="N5" s="30" t="s">
        <v>8</v>
      </c>
      <c r="O5" s="32"/>
      <c r="P5" s="31"/>
      <c r="Q5" s="25" t="s">
        <v>18</v>
      </c>
      <c r="R5" s="25" t="s">
        <v>9</v>
      </c>
      <c r="T5" s="36" t="s">
        <v>24</v>
      </c>
      <c r="U5" s="38" t="s">
        <v>25</v>
      </c>
      <c r="V5" s="35" t="s">
        <v>26</v>
      </c>
      <c r="W5" s="35" t="s">
        <v>49</v>
      </c>
      <c r="X5" s="35" t="s">
        <v>50</v>
      </c>
      <c r="Y5" s="35" t="s">
        <v>27</v>
      </c>
      <c r="Z5" s="35" t="s">
        <v>28</v>
      </c>
      <c r="AA5" s="38" t="s">
        <v>29</v>
      </c>
      <c r="AB5" s="35" t="s">
        <v>30</v>
      </c>
      <c r="AC5" s="35" t="s">
        <v>31</v>
      </c>
      <c r="AD5" s="35" t="s">
        <v>32</v>
      </c>
      <c r="AE5" s="35" t="s">
        <v>33</v>
      </c>
      <c r="AF5" s="35" t="s">
        <v>34</v>
      </c>
      <c r="AG5" s="35" t="s">
        <v>35</v>
      </c>
      <c r="AH5" s="35" t="s">
        <v>51</v>
      </c>
      <c r="AI5" s="35" t="s">
        <v>36</v>
      </c>
      <c r="AJ5" s="35" t="s">
        <v>37</v>
      </c>
      <c r="AK5" s="35" t="s">
        <v>38</v>
      </c>
      <c r="AL5" s="35" t="s">
        <v>39</v>
      </c>
    </row>
    <row r="6" spans="1:38" s="3" customFormat="1" ht="33.75" customHeight="1">
      <c r="A6" s="26"/>
      <c r="B6" s="26"/>
      <c r="C6" s="26"/>
      <c r="D6" s="26"/>
      <c r="E6" s="26"/>
      <c r="F6" s="26"/>
      <c r="G6" s="26"/>
      <c r="H6" s="26"/>
      <c r="I6" s="26"/>
      <c r="J6" s="4" t="s">
        <v>10</v>
      </c>
      <c r="K6" s="4" t="s">
        <v>11</v>
      </c>
      <c r="L6" s="4" t="s">
        <v>10</v>
      </c>
      <c r="M6" s="4" t="s">
        <v>11</v>
      </c>
      <c r="N6" s="4" t="s">
        <v>10</v>
      </c>
      <c r="O6" s="5" t="s">
        <v>19</v>
      </c>
      <c r="P6" s="4" t="s">
        <v>11</v>
      </c>
      <c r="Q6" s="26"/>
      <c r="R6" s="26"/>
      <c r="T6" s="37"/>
      <c r="U6" s="38"/>
      <c r="V6" s="35"/>
      <c r="W6" s="35"/>
      <c r="X6" s="35"/>
      <c r="Y6" s="35"/>
      <c r="Z6" s="35"/>
      <c r="AA6" s="38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</row>
    <row r="7" spans="1:38" ht="15" customHeight="1">
      <c r="A7" s="4">
        <v>1</v>
      </c>
      <c r="B7" s="4" t="s">
        <v>43</v>
      </c>
      <c r="C7" s="6" t="s">
        <v>44</v>
      </c>
      <c r="D7" s="4" t="s">
        <v>47</v>
      </c>
      <c r="E7" s="4">
        <v>1</v>
      </c>
      <c r="F7" s="4" t="s">
        <v>23</v>
      </c>
      <c r="G7" s="13">
        <v>40718</v>
      </c>
      <c r="H7" s="4"/>
      <c r="I7" s="4">
        <v>42203</v>
      </c>
      <c r="J7" s="7"/>
      <c r="K7" s="7"/>
      <c r="L7" s="7"/>
      <c r="M7" s="7"/>
      <c r="N7" s="14">
        <f>Y7</f>
        <v>277838</v>
      </c>
      <c r="O7" s="24">
        <f>AI7</f>
        <v>30.000000000000004</v>
      </c>
      <c r="P7" s="14">
        <f>N7*O7/100</f>
        <v>83351.40000000001</v>
      </c>
      <c r="Q7" s="10"/>
      <c r="R7" s="4" t="s">
        <v>52</v>
      </c>
      <c r="T7" s="17" t="s">
        <v>48</v>
      </c>
      <c r="U7" s="18">
        <v>255500</v>
      </c>
      <c r="V7" s="19">
        <f>ROUND(U7/1.17,2)</f>
        <v>218376.07</v>
      </c>
      <c r="W7" s="19">
        <f>ROUND(V7*0.1,2)</f>
        <v>21837.61</v>
      </c>
      <c r="X7" s="19">
        <v>500</v>
      </c>
      <c r="Y7" s="19">
        <f>ROUND(U7+W7+X7,0)</f>
        <v>277838</v>
      </c>
      <c r="Z7" s="20">
        <v>15</v>
      </c>
      <c r="AA7" s="19">
        <f>ROUND((DATE(2018,9,10)-G7)/365,2)</f>
        <v>7.22</v>
      </c>
      <c r="AB7" s="21">
        <f>ROUND(Z7-AA7,2)</f>
        <v>7.78</v>
      </c>
      <c r="AC7" s="22">
        <f>ROUND(AB7/(AA7+AB7),2)</f>
        <v>0.52</v>
      </c>
      <c r="AD7" s="20">
        <v>500000</v>
      </c>
      <c r="AE7" s="20">
        <f>I7</f>
        <v>42203</v>
      </c>
      <c r="AF7" s="22">
        <f>(AD7-AE7)/AD7</f>
        <v>0.915594</v>
      </c>
      <c r="AG7" s="22">
        <f>MIN(AC7,AF7)</f>
        <v>0.52</v>
      </c>
      <c r="AH7" s="22">
        <v>-0.22</v>
      </c>
      <c r="AI7" s="23">
        <f>(AG7+AH7)*100</f>
        <v>30.000000000000004</v>
      </c>
      <c r="AJ7" s="19">
        <f>ROUND(Y7*AI7,0)/100</f>
        <v>83351.4</v>
      </c>
      <c r="AK7" s="16" t="e">
        <f>ROUND((Y7-J7)/J7*100,2)</f>
        <v>#DIV/0!</v>
      </c>
      <c r="AL7" s="16"/>
    </row>
    <row r="8" spans="1:18" ht="15" customHeight="1">
      <c r="A8" s="4"/>
      <c r="B8" s="4"/>
      <c r="C8" s="6"/>
      <c r="D8" s="4"/>
      <c r="E8" s="4"/>
      <c r="F8" s="4"/>
      <c r="G8" s="4"/>
      <c r="H8" s="4"/>
      <c r="I8" s="4"/>
      <c r="J8" s="7"/>
      <c r="K8" s="7"/>
      <c r="L8" s="7"/>
      <c r="M8" s="7"/>
      <c r="N8" s="8"/>
      <c r="O8" s="9"/>
      <c r="P8" s="8"/>
      <c r="Q8" s="10"/>
      <c r="R8" s="6"/>
    </row>
    <row r="9" spans="1:18" ht="15" customHeight="1">
      <c r="A9" s="4"/>
      <c r="B9" s="4"/>
      <c r="C9" s="6"/>
      <c r="D9" s="4"/>
      <c r="E9" s="4"/>
      <c r="F9" s="4"/>
      <c r="G9" s="4"/>
      <c r="H9" s="4"/>
      <c r="I9" s="4"/>
      <c r="J9" s="7"/>
      <c r="K9" s="7"/>
      <c r="L9" s="7"/>
      <c r="M9" s="7"/>
      <c r="N9" s="8"/>
      <c r="O9" s="9"/>
      <c r="P9" s="8"/>
      <c r="Q9" s="10"/>
      <c r="R9" s="6"/>
    </row>
    <row r="10" spans="1:18" ht="15" customHeight="1">
      <c r="A10" s="4"/>
      <c r="B10" s="4"/>
      <c r="C10" s="6"/>
      <c r="D10" s="4"/>
      <c r="E10" s="4"/>
      <c r="F10" s="4"/>
      <c r="G10" s="4"/>
      <c r="H10" s="4"/>
      <c r="I10" s="4"/>
      <c r="J10" s="7"/>
      <c r="K10" s="7"/>
      <c r="L10" s="7"/>
      <c r="M10" s="7"/>
      <c r="N10" s="8"/>
      <c r="O10" s="9"/>
      <c r="P10" s="8"/>
      <c r="Q10" s="10"/>
      <c r="R10" s="6"/>
    </row>
    <row r="11" spans="1:18" ht="15" customHeight="1">
      <c r="A11" s="4"/>
      <c r="B11" s="4"/>
      <c r="C11" s="6"/>
      <c r="D11" s="4"/>
      <c r="E11" s="4"/>
      <c r="F11" s="4"/>
      <c r="G11" s="4"/>
      <c r="H11" s="4"/>
      <c r="I11" s="4"/>
      <c r="J11" s="7"/>
      <c r="K11" s="7"/>
      <c r="L11" s="7"/>
      <c r="M11" s="7"/>
      <c r="N11" s="8"/>
      <c r="O11" s="9"/>
      <c r="P11" s="8"/>
      <c r="Q11" s="10"/>
      <c r="R11" s="6"/>
    </row>
    <row r="12" spans="1:18" ht="15" customHeight="1">
      <c r="A12" s="4"/>
      <c r="B12" s="4"/>
      <c r="C12" s="6"/>
      <c r="D12" s="4"/>
      <c r="E12" s="4"/>
      <c r="F12" s="4"/>
      <c r="G12" s="4"/>
      <c r="H12" s="4"/>
      <c r="I12" s="4"/>
      <c r="J12" s="7"/>
      <c r="K12" s="7"/>
      <c r="L12" s="7"/>
      <c r="M12" s="7"/>
      <c r="N12" s="8"/>
      <c r="O12" s="9"/>
      <c r="P12" s="8"/>
      <c r="Q12" s="10"/>
      <c r="R12" s="6"/>
    </row>
    <row r="13" spans="1:18" ht="15" customHeight="1">
      <c r="A13" s="4"/>
      <c r="B13" s="4"/>
      <c r="C13" s="6"/>
      <c r="D13" s="4"/>
      <c r="E13" s="4"/>
      <c r="F13" s="4"/>
      <c r="G13" s="4"/>
      <c r="H13" s="4"/>
      <c r="I13" s="4"/>
      <c r="J13" s="7"/>
      <c r="K13" s="7"/>
      <c r="L13" s="7"/>
      <c r="M13" s="7"/>
      <c r="N13" s="8"/>
      <c r="O13" s="9"/>
      <c r="P13" s="8"/>
      <c r="Q13" s="10"/>
      <c r="R13" s="6"/>
    </row>
    <row r="14" spans="1:18" ht="15" customHeight="1">
      <c r="A14" s="4"/>
      <c r="B14" s="4"/>
      <c r="C14" s="6"/>
      <c r="D14" s="4"/>
      <c r="E14" s="4"/>
      <c r="F14" s="4"/>
      <c r="G14" s="4"/>
      <c r="H14" s="4"/>
      <c r="I14" s="4"/>
      <c r="J14" s="7"/>
      <c r="K14" s="7"/>
      <c r="L14" s="7"/>
      <c r="M14" s="7"/>
      <c r="N14" s="8"/>
      <c r="O14" s="9"/>
      <c r="P14" s="8"/>
      <c r="Q14" s="10"/>
      <c r="R14" s="6"/>
    </row>
    <row r="15" spans="1:18" ht="15" customHeight="1">
      <c r="A15" s="4"/>
      <c r="B15" s="4"/>
      <c r="C15" s="6"/>
      <c r="D15" s="4"/>
      <c r="E15" s="4"/>
      <c r="F15" s="4"/>
      <c r="G15" s="4"/>
      <c r="H15" s="4"/>
      <c r="I15" s="4"/>
      <c r="J15" s="7"/>
      <c r="K15" s="7"/>
      <c r="L15" s="7"/>
      <c r="M15" s="7"/>
      <c r="N15" s="8"/>
      <c r="O15" s="9"/>
      <c r="P15" s="8"/>
      <c r="Q15" s="10"/>
      <c r="R15" s="6"/>
    </row>
    <row r="16" spans="1:18" ht="15" customHeight="1">
      <c r="A16" s="4"/>
      <c r="B16" s="4"/>
      <c r="C16" s="6"/>
      <c r="D16" s="4"/>
      <c r="E16" s="4"/>
      <c r="F16" s="4"/>
      <c r="G16" s="4"/>
      <c r="H16" s="4"/>
      <c r="I16" s="4"/>
      <c r="J16" s="7"/>
      <c r="K16" s="7"/>
      <c r="L16" s="7"/>
      <c r="M16" s="7"/>
      <c r="N16" s="8"/>
      <c r="O16" s="9"/>
      <c r="P16" s="8"/>
      <c r="Q16" s="10"/>
      <c r="R16" s="6"/>
    </row>
    <row r="17" spans="1:18" ht="15" customHeight="1">
      <c r="A17" s="4"/>
      <c r="B17" s="4"/>
      <c r="C17" s="6"/>
      <c r="D17" s="4"/>
      <c r="E17" s="4"/>
      <c r="F17" s="4"/>
      <c r="G17" s="4"/>
      <c r="H17" s="4"/>
      <c r="I17" s="4"/>
      <c r="J17" s="7"/>
      <c r="K17" s="7"/>
      <c r="L17" s="7"/>
      <c r="M17" s="7"/>
      <c r="N17" s="8"/>
      <c r="O17" s="9"/>
      <c r="P17" s="8"/>
      <c r="Q17" s="10"/>
      <c r="R17" s="6"/>
    </row>
    <row r="18" spans="1:18" ht="15" customHeight="1">
      <c r="A18" s="4"/>
      <c r="B18" s="4"/>
      <c r="C18" s="6"/>
      <c r="D18" s="4"/>
      <c r="E18" s="4"/>
      <c r="F18" s="4"/>
      <c r="G18" s="4"/>
      <c r="H18" s="4"/>
      <c r="I18" s="4"/>
      <c r="J18" s="7"/>
      <c r="K18" s="7"/>
      <c r="L18" s="7"/>
      <c r="M18" s="7"/>
      <c r="N18" s="8"/>
      <c r="O18" s="9"/>
      <c r="P18" s="8"/>
      <c r="Q18" s="10"/>
      <c r="R18" s="6"/>
    </row>
    <row r="19" spans="1:18" ht="15" customHeight="1">
      <c r="A19" s="30" t="s">
        <v>12</v>
      </c>
      <c r="B19" s="32"/>
      <c r="C19" s="32"/>
      <c r="D19" s="32"/>
      <c r="E19" s="32"/>
      <c r="F19" s="32"/>
      <c r="G19" s="32"/>
      <c r="H19" s="32"/>
      <c r="I19" s="31"/>
      <c r="J19" s="11">
        <f>SUM(J7:J18)</f>
        <v>0</v>
      </c>
      <c r="K19" s="11">
        <f>SUM(K7:K18)</f>
        <v>0</v>
      </c>
      <c r="L19" s="11">
        <f>SUM(L7:L18)</f>
        <v>0</v>
      </c>
      <c r="M19" s="11">
        <f>SUM(M7:M18)</f>
        <v>0</v>
      </c>
      <c r="N19" s="14">
        <f>SUM(N7:N18)</f>
        <v>277838</v>
      </c>
      <c r="O19" s="15"/>
      <c r="P19" s="14">
        <f>SUM(P7:P18)</f>
        <v>83351.40000000001</v>
      </c>
      <c r="Q19" s="10"/>
      <c r="R19" s="12"/>
    </row>
    <row r="20" spans="1:18" ht="15" customHeight="1">
      <c r="A20" s="30" t="s">
        <v>20</v>
      </c>
      <c r="B20" s="32"/>
      <c r="C20" s="32"/>
      <c r="D20" s="32"/>
      <c r="E20" s="32"/>
      <c r="F20" s="32"/>
      <c r="G20" s="32"/>
      <c r="H20" s="32"/>
      <c r="I20" s="31"/>
      <c r="J20" s="11">
        <f>J19</f>
        <v>0</v>
      </c>
      <c r="K20" s="11">
        <f>K19</f>
        <v>0</v>
      </c>
      <c r="L20" s="11">
        <f>L19</f>
        <v>0</v>
      </c>
      <c r="M20" s="11">
        <f>M19</f>
        <v>0</v>
      </c>
      <c r="N20" s="14">
        <f>N19</f>
        <v>277838</v>
      </c>
      <c r="O20" s="15"/>
      <c r="P20" s="14">
        <f>P19</f>
        <v>83351.40000000001</v>
      </c>
      <c r="Q20" s="10"/>
      <c r="R20" s="12"/>
    </row>
    <row r="21" spans="1:13" ht="15" customHeight="1">
      <c r="A21" s="40" t="s">
        <v>21</v>
      </c>
      <c r="B21" s="40"/>
      <c r="C21" s="40"/>
      <c r="D21" s="40"/>
      <c r="E21" s="40"/>
      <c r="F21" s="40"/>
      <c r="G21" s="40"/>
      <c r="L21" s="2" t="s">
        <v>13</v>
      </c>
      <c r="M21" s="2" t="str">
        <f>'[1]基本情况'!A6</f>
        <v>评估人员：</v>
      </c>
    </row>
    <row r="22" spans="1:7" ht="15" customHeight="1">
      <c r="A22" s="39" t="s">
        <v>42</v>
      </c>
      <c r="B22" s="39"/>
      <c r="C22" s="39"/>
      <c r="D22" s="39"/>
      <c r="E22" s="39"/>
      <c r="F22" s="39"/>
      <c r="G22" s="39"/>
    </row>
  </sheetData>
  <sheetProtection/>
  <mergeCells count="43">
    <mergeCell ref="A22:G22"/>
    <mergeCell ref="AL5:AL6"/>
    <mergeCell ref="A19:I19"/>
    <mergeCell ref="A20:I20"/>
    <mergeCell ref="A21:G21"/>
    <mergeCell ref="AH5:AH6"/>
    <mergeCell ref="AI5:AI6"/>
    <mergeCell ref="AJ5:AJ6"/>
    <mergeCell ref="AK5:AK6"/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Q5:Q6"/>
    <mergeCell ref="R5:R6"/>
    <mergeCell ref="T5:T6"/>
    <mergeCell ref="U5:U6"/>
    <mergeCell ref="L5:M5"/>
    <mergeCell ref="N5:P5"/>
    <mergeCell ref="A4:F4"/>
    <mergeCell ref="P4:R4"/>
    <mergeCell ref="A5:A6"/>
    <mergeCell ref="B5:B6"/>
    <mergeCell ref="C5:C6"/>
    <mergeCell ref="D5:D6"/>
    <mergeCell ref="E5:E6"/>
    <mergeCell ref="F5:F6"/>
    <mergeCell ref="G5:G6"/>
    <mergeCell ref="H5:H6"/>
    <mergeCell ref="A1:R1"/>
    <mergeCell ref="H2:N2"/>
    <mergeCell ref="P2:R2"/>
    <mergeCell ref="P3:R3"/>
    <mergeCell ref="I5:I6"/>
    <mergeCell ref="J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dcterms:created xsi:type="dcterms:W3CDTF">2018-04-05T03:28:27Z</dcterms:created>
  <dcterms:modified xsi:type="dcterms:W3CDTF">2018-12-20T02:34:32Z</dcterms:modified>
  <cp:category/>
  <cp:version/>
  <cp:contentType/>
  <cp:contentStatus/>
</cp:coreProperties>
</file>